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45"/>
  </bookViews>
  <sheets>
    <sheet name="hesap" sheetId="5" r:id="rId1"/>
    <sheet name="Sayfa1" sheetId="6" state="hidden" r:id="rId2"/>
  </sheets>
  <definedNames>
    <definedName name="_xlnm.Print_Area" localSheetId="0">hesap!$B$3:$V$30</definedName>
  </definedNames>
  <calcPr calcId="162913"/>
</workbook>
</file>

<file path=xl/calcChain.xml><?xml version="1.0" encoding="utf-8"?>
<calcChain xmlns="http://schemas.openxmlformats.org/spreadsheetml/2006/main">
  <c r="D30" i="5" l="1"/>
  <c r="D29" i="5"/>
  <c r="D28" i="5"/>
  <c r="D27" i="5"/>
  <c r="D24" i="5" l="1"/>
  <c r="I23" i="5" s="1"/>
  <c r="I27" i="5" s="1"/>
  <c r="E17" i="5" l="1"/>
  <c r="E16" i="5" s="1"/>
  <c r="F17" i="5"/>
  <c r="F16" i="5" s="1"/>
  <c r="G17" i="5"/>
  <c r="G16" i="5" s="1"/>
  <c r="I17" i="5"/>
  <c r="I16" i="5" s="1"/>
  <c r="K17" i="5"/>
  <c r="K16" i="5" s="1"/>
  <c r="L17" i="5"/>
  <c r="L16" i="5" s="1"/>
  <c r="M17" i="5"/>
  <c r="M16" i="5" s="1"/>
  <c r="O17" i="5"/>
  <c r="O16" i="5" s="1"/>
  <c r="P17" i="5"/>
  <c r="P16" i="5" s="1"/>
  <c r="Q17" i="5"/>
  <c r="Q16" i="5" s="1"/>
  <c r="S17" i="5"/>
  <c r="S16" i="5" s="1"/>
  <c r="T17" i="5"/>
  <c r="T16" i="5" s="1"/>
  <c r="U17" i="5"/>
  <c r="U16" i="5" s="1"/>
  <c r="V17" i="5"/>
  <c r="V16" i="5" s="1"/>
  <c r="D17" i="5"/>
  <c r="D16" i="5" s="1"/>
  <c r="E21" i="5"/>
  <c r="E20" i="5" s="1"/>
  <c r="F21" i="5"/>
  <c r="F20" i="5" s="1"/>
  <c r="G21" i="5"/>
  <c r="G20" i="5" s="1"/>
  <c r="I21" i="5"/>
  <c r="I20" i="5" s="1"/>
  <c r="K21" i="5"/>
  <c r="K20" i="5" s="1"/>
  <c r="L21" i="5"/>
  <c r="L20" i="5" s="1"/>
  <c r="M21" i="5"/>
  <c r="M20" i="5" s="1"/>
  <c r="O21" i="5"/>
  <c r="O20" i="5" s="1"/>
  <c r="P21" i="5"/>
  <c r="P20" i="5" s="1"/>
  <c r="Q21" i="5"/>
  <c r="Q20" i="5" s="1"/>
  <c r="S21" i="5"/>
  <c r="S20" i="5" s="1"/>
  <c r="T21" i="5"/>
  <c r="T20" i="5" s="1"/>
  <c r="U21" i="5"/>
  <c r="U20" i="5" s="1"/>
  <c r="V21" i="5"/>
  <c r="V20" i="5" s="1"/>
  <c r="D21" i="5"/>
  <c r="D20" i="5" s="1"/>
  <c r="E13" i="5"/>
  <c r="E12" i="5" s="1"/>
  <c r="F13" i="5"/>
  <c r="F12" i="5" s="1"/>
  <c r="G13" i="5"/>
  <c r="G12" i="5" s="1"/>
  <c r="I13" i="5"/>
  <c r="I12" i="5" s="1"/>
  <c r="K13" i="5"/>
  <c r="K12" i="5" s="1"/>
  <c r="L13" i="5"/>
  <c r="L12" i="5" s="1"/>
  <c r="M13" i="5"/>
  <c r="M12" i="5" s="1"/>
  <c r="O13" i="5"/>
  <c r="O12" i="5" s="1"/>
  <c r="P13" i="5"/>
  <c r="P12" i="5" s="1"/>
  <c r="Q13" i="5"/>
  <c r="Q12" i="5" s="1"/>
  <c r="S13" i="5"/>
  <c r="S12" i="5" s="1"/>
  <c r="T13" i="5"/>
  <c r="T12" i="5" s="1"/>
  <c r="U13" i="5"/>
  <c r="U12" i="5" s="1"/>
  <c r="V13" i="5"/>
  <c r="V12" i="5" s="1"/>
  <c r="D13" i="5"/>
  <c r="D12" i="5" s="1"/>
  <c r="E9" i="5"/>
  <c r="E8" i="5" s="1"/>
  <c r="F9" i="5"/>
  <c r="F8" i="5" s="1"/>
  <c r="G9" i="5"/>
  <c r="G8" i="5" s="1"/>
  <c r="I9" i="5"/>
  <c r="I8" i="5" s="1"/>
  <c r="K9" i="5"/>
  <c r="K8" i="5" s="1"/>
  <c r="L9" i="5"/>
  <c r="L8" i="5" s="1"/>
  <c r="M9" i="5"/>
  <c r="M8" i="5" s="1"/>
  <c r="O9" i="5"/>
  <c r="O8" i="5" s="1"/>
  <c r="P9" i="5"/>
  <c r="P8" i="5" s="1"/>
  <c r="Q9" i="5"/>
  <c r="Q8" i="5" s="1"/>
  <c r="S9" i="5"/>
  <c r="S8" i="5" s="1"/>
  <c r="T9" i="5"/>
  <c r="T8" i="5" s="1"/>
  <c r="U9" i="5"/>
  <c r="U8" i="5" s="1"/>
  <c r="V9" i="5"/>
  <c r="V8" i="5" s="1"/>
  <c r="D9" i="5"/>
  <c r="D8" i="5" s="1"/>
  <c r="W19" i="5"/>
  <c r="W15" i="5"/>
  <c r="W11" i="5"/>
  <c r="W7" i="5"/>
  <c r="I30" i="5" l="1"/>
  <c r="I28" i="5"/>
  <c r="I29" i="5"/>
  <c r="W9" i="5"/>
  <c r="W13" i="5"/>
  <c r="W21" i="5"/>
  <c r="W17" i="5" l="1"/>
</calcChain>
</file>

<file path=xl/sharedStrings.xml><?xml version="1.0" encoding="utf-8"?>
<sst xmlns="http://schemas.openxmlformats.org/spreadsheetml/2006/main" count="45" uniqueCount="42">
  <si>
    <t>BRANŞ BAZINDA ELDE EDİLECEK TOPLAM PUAN</t>
  </si>
  <si>
    <t>TYT</t>
  </si>
  <si>
    <t>SÖZ</t>
  </si>
  <si>
    <t>EA</t>
  </si>
  <si>
    <t>SAY</t>
  </si>
  <si>
    <t>YÜZDELİK KATKISI (EA)</t>
  </si>
  <si>
    <t>YÜZDELİK KATKISI (SAY)</t>
  </si>
  <si>
    <t>YÜZDELİK KATKISI (TYT)</t>
  </si>
  <si>
    <t>YÜZDELİK KATKISI (SÖZ)</t>
  </si>
  <si>
    <t>TARİH (2)</t>
  </si>
  <si>
    <t>FELSEFE</t>
  </si>
  <si>
    <t>DİN K</t>
  </si>
  <si>
    <t>COĞ   (2)</t>
  </si>
  <si>
    <t>FİZİK</t>
  </si>
  <si>
    <t>KİMYA</t>
  </si>
  <si>
    <t>BİYOLOJİ</t>
  </si>
  <si>
    <t>EDEBİYAT</t>
  </si>
  <si>
    <t>TARİH (1)</t>
  </si>
  <si>
    <t xml:space="preserve">TÜRKÇE </t>
  </si>
  <si>
    <t xml:space="preserve">SOS    </t>
  </si>
  <si>
    <t xml:space="preserve">MAT      </t>
  </si>
  <si>
    <t xml:space="preserve">FEN    </t>
  </si>
  <si>
    <t xml:space="preserve">MAT  </t>
  </si>
  <si>
    <t>TYT PUAN OLUŞUMUNA 1 SORUNUN KATKISI</t>
  </si>
  <si>
    <t xml:space="preserve">EA PUAN OLUŞUMUNA 1 SORUNUN KATKISI </t>
  </si>
  <si>
    <t>SAY PUAN OLUŞUMUNA 1 SORUNUN KATKISI</t>
  </si>
  <si>
    <t>SÖZ PUAN OLUŞUMUNA 1 SORUNUN KATKISI</t>
  </si>
  <si>
    <t>YAPILAN NETLER</t>
  </si>
  <si>
    <t>DİPLOMA NOTU</t>
  </si>
  <si>
    <t xml:space="preserve">ali </t>
  </si>
  <si>
    <t>ticaret hukuk</t>
  </si>
  <si>
    <t>kadir has kamu y</t>
  </si>
  <si>
    <t>aydın hukuk</t>
  </si>
  <si>
    <t xml:space="preserve">istanbul işletme </t>
  </si>
  <si>
    <t>istanbul çeko</t>
  </si>
  <si>
    <t>uşak işletme</t>
  </si>
  <si>
    <t>alanya turizm otelcilik</t>
  </si>
  <si>
    <t>OBP ve Katkısı</t>
  </si>
  <si>
    <t>SORU SAYISI ve Testler</t>
  </si>
  <si>
    <t>Ham Puan</t>
  </si>
  <si>
    <t>Y. Puan</t>
  </si>
  <si>
    <t>COĞRFY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</si>
</sst>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20"/>
      <color rgb="FFFFFF00"/>
      <name val="Calibri"/>
      <family val="2"/>
      <charset val="162"/>
      <scheme val="minor"/>
    </font>
    <font>
      <b/>
      <sz val="24"/>
      <color rgb="FFC00000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2"/>
      <color rgb="FFC00000"/>
      <name val="Calibri"/>
      <family val="2"/>
      <charset val="162"/>
      <scheme val="minor"/>
    </font>
    <font>
      <b/>
      <sz val="9"/>
      <color rgb="FFC0000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4" borderId="7" xfId="0" applyFill="1" applyBorder="1"/>
    <xf numFmtId="0" fontId="0" fillId="4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4" borderId="10" xfId="0" applyFill="1" applyBorder="1"/>
    <xf numFmtId="0" fontId="0" fillId="4" borderId="11" xfId="0" applyFill="1" applyBorder="1"/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2" fontId="2" fillId="6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2" fillId="6" borderId="0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15" borderId="16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/>
    </xf>
    <xf numFmtId="0" fontId="2" fillId="11" borderId="27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right" vertical="center"/>
    </xf>
    <xf numFmtId="0" fontId="3" fillId="16" borderId="3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2" fillId="11" borderId="25" xfId="0" applyFont="1" applyFill="1" applyBorder="1" applyAlignment="1">
      <alignment horizontal="center" vertical="center"/>
    </xf>
    <xf numFmtId="0" fontId="6" fillId="11" borderId="28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/>
    </xf>
    <xf numFmtId="0" fontId="2" fillId="11" borderId="28" xfId="0" applyFont="1" applyFill="1" applyBorder="1" applyAlignment="1">
      <alignment horizontal="right" vertical="center"/>
    </xf>
    <xf numFmtId="0" fontId="2" fillId="11" borderId="30" xfId="0" applyFont="1" applyFill="1" applyBorder="1" applyAlignment="1">
      <alignment horizontal="right" vertical="center"/>
    </xf>
    <xf numFmtId="0" fontId="2" fillId="8" borderId="28" xfId="0" applyFont="1" applyFill="1" applyBorder="1" applyAlignment="1">
      <alignment horizontal="right" vertical="center"/>
    </xf>
    <xf numFmtId="0" fontId="2" fillId="8" borderId="29" xfId="0" applyFont="1" applyFill="1" applyBorder="1" applyAlignment="1">
      <alignment horizontal="right" vertical="center" wrapText="1"/>
    </xf>
    <xf numFmtId="0" fontId="2" fillId="8" borderId="30" xfId="0" applyFont="1" applyFill="1" applyBorder="1" applyAlignment="1">
      <alignment horizontal="right" vertical="center" wrapText="1"/>
    </xf>
    <xf numFmtId="0" fontId="2" fillId="9" borderId="28" xfId="0" applyFont="1" applyFill="1" applyBorder="1" applyAlignment="1">
      <alignment horizontal="right" vertical="center"/>
    </xf>
    <xf numFmtId="0" fontId="2" fillId="9" borderId="29" xfId="0" applyFont="1" applyFill="1" applyBorder="1" applyAlignment="1">
      <alignment horizontal="right" vertical="center"/>
    </xf>
    <xf numFmtId="0" fontId="2" fillId="9" borderId="30" xfId="0" applyFont="1" applyFill="1" applyBorder="1" applyAlignment="1">
      <alignment horizontal="right" vertical="center" wrapText="1"/>
    </xf>
    <xf numFmtId="0" fontId="2" fillId="12" borderId="28" xfId="0" applyFont="1" applyFill="1" applyBorder="1" applyAlignment="1">
      <alignment horizontal="right" vertical="center"/>
    </xf>
    <xf numFmtId="0" fontId="2" fillId="12" borderId="29" xfId="0" applyFont="1" applyFill="1" applyBorder="1" applyAlignment="1">
      <alignment horizontal="right" vertical="center"/>
    </xf>
    <xf numFmtId="0" fontId="2" fillId="12" borderId="30" xfId="0" applyFont="1" applyFill="1" applyBorder="1" applyAlignment="1">
      <alignment horizontal="right" vertical="center" wrapText="1"/>
    </xf>
    <xf numFmtId="2" fontId="2" fillId="8" borderId="29" xfId="0" applyNumberFormat="1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2" fontId="2" fillId="8" borderId="29" xfId="0" applyNumberFormat="1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2" fontId="2" fillId="7" borderId="7" xfId="0" applyNumberFormat="1" applyFont="1" applyFill="1" applyBorder="1" applyAlignment="1">
      <alignment horizontal="center" vertical="center" wrapText="1"/>
    </xf>
    <xf numFmtId="2" fontId="2" fillId="7" borderId="23" xfId="0" applyNumberFormat="1" applyFont="1" applyFill="1" applyBorder="1" applyAlignment="1">
      <alignment horizontal="center" vertical="center" wrapText="1"/>
    </xf>
    <xf numFmtId="2" fontId="2" fillId="7" borderId="24" xfId="0" applyNumberFormat="1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2" fontId="2" fillId="10" borderId="7" xfId="0" applyNumberFormat="1" applyFont="1" applyFill="1" applyBorder="1" applyAlignment="1">
      <alignment horizontal="center" vertical="center"/>
    </xf>
    <xf numFmtId="2" fontId="2" fillId="10" borderId="23" xfId="0" applyNumberFormat="1" applyFont="1" applyFill="1" applyBorder="1" applyAlignment="1">
      <alignment horizontal="center" vertical="center"/>
    </xf>
    <xf numFmtId="2" fontId="2" fillId="10" borderId="24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2" fontId="2" fillId="10" borderId="25" xfId="0" applyNumberFormat="1" applyFont="1" applyFill="1" applyBorder="1" applyAlignment="1">
      <alignment horizontal="center" vertical="center"/>
    </xf>
    <xf numFmtId="2" fontId="2" fillId="10" borderId="26" xfId="0" applyNumberFormat="1" applyFont="1" applyFill="1" applyBorder="1" applyAlignment="1">
      <alignment horizontal="center" vertical="center"/>
    </xf>
    <xf numFmtId="2" fontId="2" fillId="10" borderId="27" xfId="0" applyNumberFormat="1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2" fontId="2" fillId="5" borderId="26" xfId="0" applyNumberFormat="1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right" vertical="center"/>
    </xf>
    <xf numFmtId="0" fontId="2" fillId="13" borderId="29" xfId="0" applyFont="1" applyFill="1" applyBorder="1" applyAlignment="1">
      <alignment horizontal="right" vertical="center"/>
    </xf>
    <xf numFmtId="0" fontId="2" fillId="13" borderId="30" xfId="0" applyFont="1" applyFill="1" applyBorder="1" applyAlignment="1">
      <alignment horizontal="righ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17" borderId="23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8" fillId="17" borderId="2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17" borderId="29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9"/>
  <sheetViews>
    <sheetView tabSelected="1" view="pageBreakPreview" zoomScale="60" zoomScaleNormal="80" workbookViewId="0">
      <selection activeCell="Z8" sqref="Z8"/>
    </sheetView>
  </sheetViews>
  <sheetFormatPr defaultRowHeight="30.75" customHeight="1" x14ac:dyDescent="0.25"/>
  <cols>
    <col min="1" max="1" width="9.140625" style="13"/>
    <col min="2" max="2" width="55.42578125" style="13" customWidth="1"/>
    <col min="3" max="3" width="1.5703125" style="29" customWidth="1"/>
    <col min="4" max="7" width="8.85546875" style="13" customWidth="1"/>
    <col min="8" max="8" width="1.7109375" style="29" customWidth="1"/>
    <col min="9" max="9" width="10.5703125" style="13" customWidth="1"/>
    <col min="10" max="10" width="1.7109375" style="14" customWidth="1"/>
    <col min="11" max="13" width="10.5703125" style="13" customWidth="1"/>
    <col min="14" max="14" width="1.7109375" style="14" customWidth="1"/>
    <col min="15" max="17" width="10.5703125" style="13" customWidth="1"/>
    <col min="18" max="18" width="1.7109375" style="14" customWidth="1"/>
    <col min="19" max="22" width="10.5703125" style="13" customWidth="1"/>
    <col min="23" max="16384" width="9.140625" style="13"/>
  </cols>
  <sheetData>
    <row r="2" spans="2:23" ht="30.75" customHeight="1" thickBot="1" x14ac:dyDescent="0.3"/>
    <row r="3" spans="2:23" ht="30" customHeight="1" x14ac:dyDescent="0.25">
      <c r="B3" s="39" t="s">
        <v>38</v>
      </c>
      <c r="C3" s="76"/>
      <c r="D3" s="42" t="s">
        <v>18</v>
      </c>
      <c r="E3" s="43" t="s">
        <v>19</v>
      </c>
      <c r="F3" s="43" t="s">
        <v>20</v>
      </c>
      <c r="G3" s="44" t="s">
        <v>21</v>
      </c>
      <c r="H3" s="78"/>
      <c r="I3" s="45" t="s">
        <v>22</v>
      </c>
      <c r="J3" s="15"/>
      <c r="K3" s="46" t="s">
        <v>13</v>
      </c>
      <c r="L3" s="47" t="s">
        <v>14</v>
      </c>
      <c r="M3" s="48" t="s">
        <v>15</v>
      </c>
      <c r="N3" s="15"/>
      <c r="O3" s="49" t="s">
        <v>16</v>
      </c>
      <c r="P3" s="50" t="s">
        <v>17</v>
      </c>
      <c r="Q3" s="51" t="s">
        <v>41</v>
      </c>
      <c r="R3" s="15"/>
      <c r="S3" s="52" t="s">
        <v>9</v>
      </c>
      <c r="T3" s="53" t="s">
        <v>12</v>
      </c>
      <c r="U3" s="53" t="s">
        <v>10</v>
      </c>
      <c r="V3" s="54" t="s">
        <v>11</v>
      </c>
    </row>
    <row r="4" spans="2:23" s="146" customFormat="1" ht="20.25" customHeight="1" thickBot="1" x14ac:dyDescent="0.3">
      <c r="B4" s="40"/>
      <c r="C4" s="139"/>
      <c r="D4" s="140">
        <v>40</v>
      </c>
      <c r="E4" s="141">
        <v>20</v>
      </c>
      <c r="F4" s="141">
        <v>40</v>
      </c>
      <c r="G4" s="142">
        <v>20</v>
      </c>
      <c r="H4" s="143"/>
      <c r="I4" s="144">
        <v>40</v>
      </c>
      <c r="J4" s="145"/>
      <c r="K4" s="140">
        <v>14</v>
      </c>
      <c r="L4" s="141">
        <v>13</v>
      </c>
      <c r="M4" s="142">
        <v>13</v>
      </c>
      <c r="N4" s="145"/>
      <c r="O4" s="140">
        <v>24</v>
      </c>
      <c r="P4" s="141">
        <v>10</v>
      </c>
      <c r="Q4" s="142">
        <v>6</v>
      </c>
      <c r="R4" s="145"/>
      <c r="S4" s="140">
        <v>11</v>
      </c>
      <c r="T4" s="141">
        <v>11</v>
      </c>
      <c r="U4" s="141">
        <v>12</v>
      </c>
      <c r="V4" s="142">
        <v>6</v>
      </c>
    </row>
    <row r="5" spans="2:23" ht="34.5" customHeight="1" thickTop="1" thickBot="1" x14ac:dyDescent="0.3">
      <c r="B5" s="41" t="s">
        <v>27</v>
      </c>
      <c r="C5" s="77"/>
      <c r="D5" s="133">
        <v>30</v>
      </c>
      <c r="E5" s="134">
        <v>6</v>
      </c>
      <c r="F5" s="134">
        <v>30</v>
      </c>
      <c r="G5" s="135">
        <v>14</v>
      </c>
      <c r="H5" s="136"/>
      <c r="I5" s="137">
        <v>20</v>
      </c>
      <c r="J5" s="138"/>
      <c r="K5" s="133">
        <v>9</v>
      </c>
      <c r="L5" s="134">
        <v>9</v>
      </c>
      <c r="M5" s="135">
        <v>9</v>
      </c>
      <c r="N5" s="138"/>
      <c r="O5" s="133">
        <v>18</v>
      </c>
      <c r="P5" s="134">
        <v>7</v>
      </c>
      <c r="Q5" s="135">
        <v>4</v>
      </c>
      <c r="R5" s="138"/>
      <c r="S5" s="133">
        <v>11</v>
      </c>
      <c r="T5" s="134">
        <v>11</v>
      </c>
      <c r="U5" s="134">
        <v>12</v>
      </c>
      <c r="V5" s="135">
        <v>6</v>
      </c>
    </row>
    <row r="6" spans="2:23" s="14" customFormat="1" ht="9.75" customHeight="1" thickTop="1" thickBot="1" x14ac:dyDescent="0.3">
      <c r="B6" s="15"/>
      <c r="C6" s="78"/>
      <c r="D6" s="16"/>
      <c r="E6" s="16"/>
      <c r="F6" s="16"/>
      <c r="G6" s="16"/>
      <c r="H6" s="81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2:23" ht="33.75" customHeight="1" thickTop="1" thickBot="1" x14ac:dyDescent="0.3">
      <c r="B7" s="102" t="s">
        <v>7</v>
      </c>
      <c r="C7" s="38"/>
      <c r="D7" s="42">
        <v>33</v>
      </c>
      <c r="E7" s="43">
        <v>17</v>
      </c>
      <c r="F7" s="43">
        <v>33</v>
      </c>
      <c r="G7" s="44">
        <v>17</v>
      </c>
      <c r="H7" s="78"/>
      <c r="I7" s="84">
        <v>0</v>
      </c>
      <c r="J7" s="15"/>
      <c r="K7" s="17">
        <v>0</v>
      </c>
      <c r="L7" s="17">
        <v>0</v>
      </c>
      <c r="M7" s="17">
        <v>0</v>
      </c>
      <c r="N7" s="15"/>
      <c r="O7" s="17">
        <v>0</v>
      </c>
      <c r="P7" s="17">
        <v>0</v>
      </c>
      <c r="Q7" s="17">
        <v>0</v>
      </c>
      <c r="R7" s="15"/>
      <c r="S7" s="17">
        <v>0</v>
      </c>
      <c r="T7" s="17">
        <v>0</v>
      </c>
      <c r="U7" s="17">
        <v>0</v>
      </c>
      <c r="V7" s="18">
        <v>0</v>
      </c>
      <c r="W7" s="13">
        <f t="shared" ref="W7" si="0">SUM(D7:Q7)</f>
        <v>100</v>
      </c>
    </row>
    <row r="8" spans="2:23" ht="33.75" customHeight="1" thickTop="1" thickBot="1" x14ac:dyDescent="0.3">
      <c r="B8" s="103" t="s">
        <v>23</v>
      </c>
      <c r="C8" s="38"/>
      <c r="D8" s="72">
        <f>D9/D4</f>
        <v>3.3</v>
      </c>
      <c r="E8" s="55">
        <f t="shared" ref="E8:V8" si="1">E9/E4</f>
        <v>3.4</v>
      </c>
      <c r="F8" s="55">
        <f t="shared" si="1"/>
        <v>3.3</v>
      </c>
      <c r="G8" s="56">
        <f t="shared" si="1"/>
        <v>3.4</v>
      </c>
      <c r="H8" s="82"/>
      <c r="I8" s="85">
        <f t="shared" si="1"/>
        <v>0</v>
      </c>
      <c r="J8" s="19"/>
      <c r="K8" s="20">
        <f t="shared" si="1"/>
        <v>0</v>
      </c>
      <c r="L8" s="20">
        <f t="shared" si="1"/>
        <v>0</v>
      </c>
      <c r="M8" s="20">
        <f t="shared" si="1"/>
        <v>0</v>
      </c>
      <c r="N8" s="19"/>
      <c r="O8" s="20">
        <f t="shared" si="1"/>
        <v>0</v>
      </c>
      <c r="P8" s="20">
        <f t="shared" si="1"/>
        <v>0</v>
      </c>
      <c r="Q8" s="20">
        <f t="shared" si="1"/>
        <v>0</v>
      </c>
      <c r="R8" s="19"/>
      <c r="S8" s="20">
        <f t="shared" si="1"/>
        <v>0</v>
      </c>
      <c r="T8" s="20">
        <f t="shared" si="1"/>
        <v>0</v>
      </c>
      <c r="U8" s="20">
        <f t="shared" si="1"/>
        <v>0</v>
      </c>
      <c r="V8" s="21">
        <f t="shared" si="1"/>
        <v>0</v>
      </c>
      <c r="W8" s="22"/>
    </row>
    <row r="9" spans="2:23" ht="33.75" customHeight="1" thickTop="1" thickBot="1" x14ac:dyDescent="0.3">
      <c r="B9" s="104" t="s">
        <v>0</v>
      </c>
      <c r="C9" s="79"/>
      <c r="D9" s="73">
        <f>D7*400/100</f>
        <v>132</v>
      </c>
      <c r="E9" s="57">
        <f t="shared" ref="E9:V9" si="2">E7*400/100</f>
        <v>68</v>
      </c>
      <c r="F9" s="57">
        <f t="shared" si="2"/>
        <v>132</v>
      </c>
      <c r="G9" s="58">
        <f t="shared" si="2"/>
        <v>68</v>
      </c>
      <c r="H9" s="78"/>
      <c r="I9" s="86">
        <f t="shared" si="2"/>
        <v>0</v>
      </c>
      <c r="J9" s="15"/>
      <c r="K9" s="17">
        <f t="shared" si="2"/>
        <v>0</v>
      </c>
      <c r="L9" s="17">
        <f t="shared" si="2"/>
        <v>0</v>
      </c>
      <c r="M9" s="17">
        <f t="shared" si="2"/>
        <v>0</v>
      </c>
      <c r="N9" s="15"/>
      <c r="O9" s="17">
        <f t="shared" si="2"/>
        <v>0</v>
      </c>
      <c r="P9" s="17">
        <f t="shared" si="2"/>
        <v>0</v>
      </c>
      <c r="Q9" s="17">
        <f t="shared" si="2"/>
        <v>0</v>
      </c>
      <c r="R9" s="15"/>
      <c r="S9" s="17">
        <f t="shared" si="2"/>
        <v>0</v>
      </c>
      <c r="T9" s="17">
        <f t="shared" si="2"/>
        <v>0</v>
      </c>
      <c r="U9" s="17">
        <f t="shared" si="2"/>
        <v>0</v>
      </c>
      <c r="V9" s="18">
        <f t="shared" si="2"/>
        <v>0</v>
      </c>
      <c r="W9" s="13">
        <f>SUM(D9:V9)</f>
        <v>400</v>
      </c>
    </row>
    <row r="10" spans="2:23" s="14" customFormat="1" ht="9.75" customHeight="1" thickBot="1" x14ac:dyDescent="0.3">
      <c r="B10" s="37"/>
      <c r="C10" s="79"/>
      <c r="D10" s="16"/>
      <c r="E10" s="16"/>
      <c r="F10" s="16"/>
      <c r="G10" s="16"/>
      <c r="H10" s="81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2:23" ht="33.75" customHeight="1" thickTop="1" thickBot="1" x14ac:dyDescent="0.3">
      <c r="B11" s="99" t="s">
        <v>6</v>
      </c>
      <c r="C11" s="38"/>
      <c r="D11" s="42">
        <v>13</v>
      </c>
      <c r="E11" s="43">
        <v>7</v>
      </c>
      <c r="F11" s="43">
        <v>13</v>
      </c>
      <c r="G11" s="44">
        <v>7</v>
      </c>
      <c r="H11" s="78"/>
      <c r="I11" s="45">
        <v>30</v>
      </c>
      <c r="J11" s="15"/>
      <c r="K11" s="46">
        <v>10</v>
      </c>
      <c r="L11" s="47">
        <v>10</v>
      </c>
      <c r="M11" s="48">
        <v>10</v>
      </c>
      <c r="N11" s="15"/>
      <c r="O11" s="17">
        <v>0</v>
      </c>
      <c r="P11" s="17">
        <v>0</v>
      </c>
      <c r="Q11" s="17">
        <v>0</v>
      </c>
      <c r="R11" s="15"/>
      <c r="S11" s="17">
        <v>0</v>
      </c>
      <c r="T11" s="17">
        <v>0</v>
      </c>
      <c r="U11" s="17">
        <v>0</v>
      </c>
      <c r="V11" s="18">
        <v>0</v>
      </c>
      <c r="W11" s="13">
        <f>SUM(D11:V11)</f>
        <v>100</v>
      </c>
    </row>
    <row r="12" spans="2:23" ht="33.75" customHeight="1" thickTop="1" thickBot="1" x14ac:dyDescent="0.3">
      <c r="B12" s="100" t="s">
        <v>25</v>
      </c>
      <c r="C12" s="38"/>
      <c r="D12" s="72">
        <f>D13/D4</f>
        <v>1.3</v>
      </c>
      <c r="E12" s="55">
        <f t="shared" ref="E12:V12" si="3">E13/E4</f>
        <v>1.4</v>
      </c>
      <c r="F12" s="55">
        <f t="shared" si="3"/>
        <v>1.3</v>
      </c>
      <c r="G12" s="56">
        <f t="shared" si="3"/>
        <v>1.4</v>
      </c>
      <c r="H12" s="82"/>
      <c r="I12" s="105">
        <f t="shared" si="3"/>
        <v>3</v>
      </c>
      <c r="J12" s="19"/>
      <c r="K12" s="110">
        <f t="shared" si="3"/>
        <v>2.8571428571428572</v>
      </c>
      <c r="L12" s="109">
        <f t="shared" si="3"/>
        <v>3.0769230769230771</v>
      </c>
      <c r="M12" s="111">
        <f t="shared" si="3"/>
        <v>3.0769230769230771</v>
      </c>
      <c r="N12" s="19"/>
      <c r="O12" s="20">
        <f t="shared" si="3"/>
        <v>0</v>
      </c>
      <c r="P12" s="20">
        <f t="shared" si="3"/>
        <v>0</v>
      </c>
      <c r="Q12" s="20">
        <f t="shared" si="3"/>
        <v>0</v>
      </c>
      <c r="R12" s="19"/>
      <c r="S12" s="20">
        <f t="shared" si="3"/>
        <v>0</v>
      </c>
      <c r="T12" s="20">
        <f t="shared" si="3"/>
        <v>0</v>
      </c>
      <c r="U12" s="20">
        <f t="shared" si="3"/>
        <v>0</v>
      </c>
      <c r="V12" s="21">
        <f t="shared" si="3"/>
        <v>0</v>
      </c>
    </row>
    <row r="13" spans="2:23" ht="33.75" customHeight="1" thickTop="1" thickBot="1" x14ac:dyDescent="0.3">
      <c r="B13" s="101" t="s">
        <v>0</v>
      </c>
      <c r="C13" s="79"/>
      <c r="D13" s="73">
        <f>D11*400/100</f>
        <v>52</v>
      </c>
      <c r="E13" s="57">
        <f t="shared" ref="E13:V13" si="4">E11*400/100</f>
        <v>28</v>
      </c>
      <c r="F13" s="57">
        <f t="shared" si="4"/>
        <v>52</v>
      </c>
      <c r="G13" s="58">
        <f t="shared" si="4"/>
        <v>28</v>
      </c>
      <c r="H13" s="78"/>
      <c r="I13" s="106">
        <f t="shared" si="4"/>
        <v>120</v>
      </c>
      <c r="J13" s="15"/>
      <c r="K13" s="112">
        <f t="shared" si="4"/>
        <v>40</v>
      </c>
      <c r="L13" s="113">
        <f t="shared" si="4"/>
        <v>40</v>
      </c>
      <c r="M13" s="114">
        <f t="shared" si="4"/>
        <v>40</v>
      </c>
      <c r="N13" s="15"/>
      <c r="O13" s="17">
        <f t="shared" si="4"/>
        <v>0</v>
      </c>
      <c r="P13" s="17">
        <f t="shared" si="4"/>
        <v>0</v>
      </c>
      <c r="Q13" s="17">
        <f t="shared" si="4"/>
        <v>0</v>
      </c>
      <c r="R13" s="15"/>
      <c r="S13" s="17">
        <f t="shared" si="4"/>
        <v>0</v>
      </c>
      <c r="T13" s="17">
        <f t="shared" si="4"/>
        <v>0</v>
      </c>
      <c r="U13" s="17">
        <f t="shared" si="4"/>
        <v>0</v>
      </c>
      <c r="V13" s="18">
        <f t="shared" si="4"/>
        <v>0</v>
      </c>
      <c r="W13" s="13">
        <f>SUM(D13:V13)</f>
        <v>400</v>
      </c>
    </row>
    <row r="14" spans="2:23" s="14" customFormat="1" ht="9.75" customHeight="1" thickBot="1" x14ac:dyDescent="0.3">
      <c r="B14" s="37"/>
      <c r="C14" s="79"/>
      <c r="D14" s="16"/>
      <c r="E14" s="16"/>
      <c r="F14" s="16"/>
      <c r="G14" s="16"/>
      <c r="H14" s="81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2:23" ht="33.75" customHeight="1" thickTop="1" thickBot="1" x14ac:dyDescent="0.3">
      <c r="B15" s="96" t="s">
        <v>5</v>
      </c>
      <c r="C15" s="38"/>
      <c r="D15" s="42">
        <v>13</v>
      </c>
      <c r="E15" s="43">
        <v>7</v>
      </c>
      <c r="F15" s="43">
        <v>13</v>
      </c>
      <c r="G15" s="44">
        <v>7</v>
      </c>
      <c r="H15" s="78"/>
      <c r="I15" s="45">
        <v>30</v>
      </c>
      <c r="J15" s="15"/>
      <c r="K15" s="17">
        <v>0</v>
      </c>
      <c r="L15" s="17">
        <v>0</v>
      </c>
      <c r="M15" s="17">
        <v>0</v>
      </c>
      <c r="N15" s="15"/>
      <c r="O15" s="49">
        <v>18</v>
      </c>
      <c r="P15" s="50">
        <v>7</v>
      </c>
      <c r="Q15" s="51">
        <v>5</v>
      </c>
      <c r="R15" s="15"/>
      <c r="S15" s="17">
        <v>0</v>
      </c>
      <c r="T15" s="17">
        <v>0</v>
      </c>
      <c r="U15" s="17">
        <v>0</v>
      </c>
      <c r="V15" s="18">
        <v>0</v>
      </c>
      <c r="W15" s="13">
        <f>SUM(D15:V15)</f>
        <v>100</v>
      </c>
    </row>
    <row r="16" spans="2:23" ht="33.75" customHeight="1" thickTop="1" thickBot="1" x14ac:dyDescent="0.3">
      <c r="B16" s="97" t="s">
        <v>24</v>
      </c>
      <c r="C16" s="79"/>
      <c r="D16" s="69">
        <f>D17/D4</f>
        <v>1.3</v>
      </c>
      <c r="E16" s="63">
        <f t="shared" ref="E16:V16" si="5">E17/E4</f>
        <v>1.4</v>
      </c>
      <c r="F16" s="63">
        <f t="shared" si="5"/>
        <v>1.3</v>
      </c>
      <c r="G16" s="64">
        <f t="shared" si="5"/>
        <v>1.4</v>
      </c>
      <c r="H16" s="81"/>
      <c r="I16" s="107">
        <f t="shared" si="5"/>
        <v>3</v>
      </c>
      <c r="J16" s="16"/>
      <c r="K16" s="23">
        <f t="shared" si="5"/>
        <v>0</v>
      </c>
      <c r="L16" s="23">
        <f t="shared" si="5"/>
        <v>0</v>
      </c>
      <c r="M16" s="23">
        <f t="shared" si="5"/>
        <v>0</v>
      </c>
      <c r="N16" s="16"/>
      <c r="O16" s="116">
        <f t="shared" si="5"/>
        <v>3</v>
      </c>
      <c r="P16" s="115">
        <f t="shared" si="5"/>
        <v>2.8</v>
      </c>
      <c r="Q16" s="117">
        <f t="shared" si="5"/>
        <v>3.3333333333333335</v>
      </c>
      <c r="R16" s="16"/>
      <c r="S16" s="23">
        <f t="shared" si="5"/>
        <v>0</v>
      </c>
      <c r="T16" s="23">
        <f t="shared" si="5"/>
        <v>0</v>
      </c>
      <c r="U16" s="23">
        <f t="shared" si="5"/>
        <v>0</v>
      </c>
      <c r="V16" s="24">
        <f t="shared" si="5"/>
        <v>0</v>
      </c>
    </row>
    <row r="17" spans="2:23" ht="33.75" customHeight="1" thickTop="1" thickBot="1" x14ac:dyDescent="0.3">
      <c r="B17" s="98" t="s">
        <v>0</v>
      </c>
      <c r="C17" s="79"/>
      <c r="D17" s="71">
        <f>D15*400/100</f>
        <v>52</v>
      </c>
      <c r="E17" s="65">
        <f t="shared" ref="E17:V17" si="6">E15*400/100</f>
        <v>28</v>
      </c>
      <c r="F17" s="65">
        <f t="shared" si="6"/>
        <v>52</v>
      </c>
      <c r="G17" s="66">
        <f t="shared" si="6"/>
        <v>28</v>
      </c>
      <c r="I17" s="108">
        <f t="shared" si="6"/>
        <v>120</v>
      </c>
      <c r="K17" s="25">
        <f t="shared" si="6"/>
        <v>0</v>
      </c>
      <c r="L17" s="25">
        <f t="shared" si="6"/>
        <v>0</v>
      </c>
      <c r="M17" s="25">
        <f t="shared" si="6"/>
        <v>0</v>
      </c>
      <c r="O17" s="118">
        <f t="shared" si="6"/>
        <v>72</v>
      </c>
      <c r="P17" s="119">
        <f t="shared" si="6"/>
        <v>28</v>
      </c>
      <c r="Q17" s="120">
        <f t="shared" si="6"/>
        <v>20</v>
      </c>
      <c r="S17" s="25">
        <f t="shared" si="6"/>
        <v>0</v>
      </c>
      <c r="T17" s="25">
        <f t="shared" si="6"/>
        <v>0</v>
      </c>
      <c r="U17" s="25">
        <f t="shared" si="6"/>
        <v>0</v>
      </c>
      <c r="V17" s="26">
        <f t="shared" si="6"/>
        <v>0</v>
      </c>
      <c r="W17" s="13">
        <f>SUM(D17:V17)</f>
        <v>400</v>
      </c>
    </row>
    <row r="18" spans="2:23" s="14" customFormat="1" ht="9.75" customHeight="1" thickBot="1" x14ac:dyDescent="0.3">
      <c r="B18" s="37"/>
      <c r="C18" s="79"/>
      <c r="D18" s="16"/>
      <c r="E18" s="16"/>
      <c r="F18" s="16"/>
      <c r="G18" s="16"/>
      <c r="H18" s="81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2:23" ht="33.75" customHeight="1" thickTop="1" thickBot="1" x14ac:dyDescent="0.3">
      <c r="B19" s="130" t="s">
        <v>8</v>
      </c>
      <c r="C19" s="38"/>
      <c r="D19" s="42">
        <v>13</v>
      </c>
      <c r="E19" s="43">
        <v>7</v>
      </c>
      <c r="F19" s="43">
        <v>13</v>
      </c>
      <c r="G19" s="44">
        <v>7</v>
      </c>
      <c r="H19" s="78"/>
      <c r="I19" s="84">
        <v>0</v>
      </c>
      <c r="J19" s="15"/>
      <c r="K19" s="17">
        <v>0</v>
      </c>
      <c r="L19" s="17">
        <v>0</v>
      </c>
      <c r="M19" s="17">
        <v>0</v>
      </c>
      <c r="N19" s="15"/>
      <c r="O19" s="49">
        <v>18</v>
      </c>
      <c r="P19" s="50">
        <v>7</v>
      </c>
      <c r="Q19" s="51">
        <v>5</v>
      </c>
      <c r="R19" s="15"/>
      <c r="S19" s="52">
        <v>8</v>
      </c>
      <c r="T19" s="53">
        <v>8</v>
      </c>
      <c r="U19" s="53">
        <v>9</v>
      </c>
      <c r="V19" s="54">
        <v>5</v>
      </c>
      <c r="W19" s="13">
        <f>SUM(D19:V19)</f>
        <v>100</v>
      </c>
    </row>
    <row r="20" spans="2:23" ht="33.75" customHeight="1" thickTop="1" thickBot="1" x14ac:dyDescent="0.3">
      <c r="B20" s="131" t="s">
        <v>26</v>
      </c>
      <c r="C20" s="38"/>
      <c r="D20" s="69">
        <f>D21/D4</f>
        <v>1.3</v>
      </c>
      <c r="E20" s="63">
        <f t="shared" ref="E20:V20" si="7">E21/E4</f>
        <v>1.4</v>
      </c>
      <c r="F20" s="63">
        <f t="shared" si="7"/>
        <v>1.3</v>
      </c>
      <c r="G20" s="64">
        <f t="shared" si="7"/>
        <v>1.4</v>
      </c>
      <c r="H20" s="81"/>
      <c r="I20" s="87">
        <f t="shared" si="7"/>
        <v>0</v>
      </c>
      <c r="J20" s="16"/>
      <c r="K20" s="23">
        <f t="shared" si="7"/>
        <v>0</v>
      </c>
      <c r="L20" s="23">
        <f t="shared" si="7"/>
        <v>0</v>
      </c>
      <c r="M20" s="23">
        <f t="shared" si="7"/>
        <v>0</v>
      </c>
      <c r="N20" s="16"/>
      <c r="O20" s="116">
        <f t="shared" si="7"/>
        <v>3</v>
      </c>
      <c r="P20" s="115">
        <f t="shared" si="7"/>
        <v>2.8</v>
      </c>
      <c r="Q20" s="117">
        <f t="shared" si="7"/>
        <v>3.3333333333333335</v>
      </c>
      <c r="R20" s="16"/>
      <c r="S20" s="125">
        <f t="shared" si="7"/>
        <v>2.9090909090909092</v>
      </c>
      <c r="T20" s="124">
        <f t="shared" si="7"/>
        <v>2.9090909090909092</v>
      </c>
      <c r="U20" s="124">
        <f t="shared" si="7"/>
        <v>3</v>
      </c>
      <c r="V20" s="126">
        <f t="shared" si="7"/>
        <v>3.3333333333333335</v>
      </c>
    </row>
    <row r="21" spans="2:23" ht="33.75" customHeight="1" thickTop="1" thickBot="1" x14ac:dyDescent="0.3">
      <c r="B21" s="132" t="s">
        <v>0</v>
      </c>
      <c r="C21" s="79"/>
      <c r="D21" s="70">
        <f>D19*400/100</f>
        <v>52</v>
      </c>
      <c r="E21" s="67">
        <f t="shared" ref="E21:V21" si="8">E19*400/100</f>
        <v>28</v>
      </c>
      <c r="F21" s="67">
        <f t="shared" si="8"/>
        <v>52</v>
      </c>
      <c r="G21" s="68">
        <f t="shared" si="8"/>
        <v>28</v>
      </c>
      <c r="H21" s="81"/>
      <c r="I21" s="88">
        <f t="shared" si="8"/>
        <v>0</v>
      </c>
      <c r="J21" s="16"/>
      <c r="K21" s="27">
        <f t="shared" si="8"/>
        <v>0</v>
      </c>
      <c r="L21" s="27">
        <f t="shared" si="8"/>
        <v>0</v>
      </c>
      <c r="M21" s="27">
        <f t="shared" si="8"/>
        <v>0</v>
      </c>
      <c r="N21" s="16"/>
      <c r="O21" s="121">
        <f t="shared" si="8"/>
        <v>72</v>
      </c>
      <c r="P21" s="122">
        <f t="shared" si="8"/>
        <v>28</v>
      </c>
      <c r="Q21" s="123">
        <f t="shared" si="8"/>
        <v>20</v>
      </c>
      <c r="R21" s="16"/>
      <c r="S21" s="127">
        <f t="shared" si="8"/>
        <v>32</v>
      </c>
      <c r="T21" s="128">
        <f t="shared" si="8"/>
        <v>32</v>
      </c>
      <c r="U21" s="128">
        <f t="shared" si="8"/>
        <v>36</v>
      </c>
      <c r="V21" s="129">
        <f t="shared" si="8"/>
        <v>20</v>
      </c>
      <c r="W21" s="13">
        <f>SUM(D21:V21)</f>
        <v>400</v>
      </c>
    </row>
    <row r="22" spans="2:23" s="14" customFormat="1" ht="9.75" customHeight="1" thickBot="1" x14ac:dyDescent="0.3">
      <c r="B22" s="15"/>
      <c r="C22" s="78"/>
      <c r="D22" s="16"/>
      <c r="E22" s="16"/>
      <c r="F22" s="16"/>
      <c r="G22" s="16"/>
      <c r="H22" s="81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2:23" ht="33.75" customHeight="1" x14ac:dyDescent="0.25">
      <c r="B23" s="94" t="s">
        <v>28</v>
      </c>
      <c r="C23" s="38"/>
      <c r="D23" s="90">
        <v>85</v>
      </c>
      <c r="E23" s="62"/>
      <c r="F23" s="62"/>
      <c r="G23" s="61"/>
      <c r="H23" s="89"/>
      <c r="I23" s="92">
        <f>D24*0.12</f>
        <v>51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2:23" ht="30.75" customHeight="1" thickBot="1" x14ac:dyDescent="0.3">
      <c r="B24" s="95" t="s">
        <v>37</v>
      </c>
      <c r="C24" s="38"/>
      <c r="D24" s="91">
        <f>D23*5</f>
        <v>425</v>
      </c>
      <c r="E24" s="59"/>
      <c r="F24" s="59"/>
      <c r="G24" s="60"/>
      <c r="H24" s="89"/>
      <c r="I24" s="93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2:23" s="30" customFormat="1" ht="4.5" customHeight="1" thickBot="1" x14ac:dyDescent="0.3">
      <c r="B25" s="38"/>
      <c r="C25" s="38"/>
      <c r="D25" s="29"/>
      <c r="E25" s="29"/>
      <c r="F25" s="29"/>
      <c r="G25" s="29"/>
      <c r="H25" s="29"/>
      <c r="I25" s="29"/>
      <c r="J25" s="1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2:23" s="14" customFormat="1" ht="16.5" thickTop="1" thickBot="1" x14ac:dyDescent="0.3">
      <c r="B26" s="74"/>
      <c r="C26" s="38"/>
      <c r="D26" s="31" t="s">
        <v>39</v>
      </c>
      <c r="E26" s="31"/>
      <c r="F26" s="31"/>
      <c r="G26" s="31"/>
      <c r="H26" s="83"/>
      <c r="I26" s="33" t="s">
        <v>40</v>
      </c>
      <c r="J26" s="32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2:23" ht="30.75" customHeight="1" thickTop="1" thickBot="1" x14ac:dyDescent="0.3">
      <c r="B27" s="75" t="s">
        <v>1</v>
      </c>
      <c r="C27" s="80"/>
      <c r="D27" s="31">
        <f>D5*D8+E5*E8+F5*F8+G5*G8+100</f>
        <v>366</v>
      </c>
      <c r="E27" s="31"/>
      <c r="F27" s="31"/>
      <c r="G27" s="31"/>
      <c r="H27" s="83"/>
      <c r="I27" s="33">
        <f>D27+I23</f>
        <v>417</v>
      </c>
      <c r="J27" s="32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2:23" ht="30.75" customHeight="1" thickTop="1" thickBot="1" x14ac:dyDescent="0.3">
      <c r="B28" s="75" t="s">
        <v>4</v>
      </c>
      <c r="C28" s="80"/>
      <c r="D28" s="31">
        <f>D12*D5+E12*E5+F12*F5+G12*G5+I12*I5+K12*K5+L12*L5+M12*M5+100</f>
        <v>347.09890109890108</v>
      </c>
      <c r="E28" s="31"/>
      <c r="F28" s="31"/>
      <c r="G28" s="31"/>
      <c r="H28" s="83"/>
      <c r="I28" s="33">
        <f>D28+I23</f>
        <v>398.09890109890108</v>
      </c>
      <c r="J28" s="32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34"/>
    </row>
    <row r="29" spans="2:23" ht="30.75" customHeight="1" thickTop="1" thickBot="1" x14ac:dyDescent="0.3">
      <c r="B29" s="75" t="s">
        <v>3</v>
      </c>
      <c r="C29" s="80"/>
      <c r="D29" s="31">
        <f>D16*D5+E16*E5+F16*F5+G16*G5+I16*I5+O16*O5+P16*P5+Q16*Q5+100</f>
        <v>352.93333333333334</v>
      </c>
      <c r="E29" s="31"/>
      <c r="F29" s="31"/>
      <c r="G29" s="31"/>
      <c r="H29" s="83"/>
      <c r="I29" s="33">
        <f>D29+I23</f>
        <v>403.93333333333334</v>
      </c>
      <c r="J29" s="32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2"/>
    </row>
    <row r="30" spans="2:23" ht="30.75" customHeight="1" thickTop="1" thickBot="1" x14ac:dyDescent="0.3">
      <c r="B30" s="75" t="s">
        <v>2</v>
      </c>
      <c r="C30" s="80"/>
      <c r="D30" s="31">
        <f>D20*D5+E20*E5+F20*F5+G20*G5+O20*O5+P20*P5+Q20*Q5+S20*S5+T20*T5+U20*U5+V20*V5+100</f>
        <v>412.93333333333334</v>
      </c>
      <c r="E30" s="31"/>
      <c r="F30" s="31"/>
      <c r="G30" s="31"/>
      <c r="H30" s="83"/>
      <c r="I30" s="33">
        <f>D30+I23</f>
        <v>463.93333333333334</v>
      </c>
      <c r="J30" s="32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2:23" ht="30.75" customHeight="1" thickTop="1" x14ac:dyDescent="0.25"/>
    <row r="33" spans="19:28" ht="30.75" customHeight="1" thickBot="1" x14ac:dyDescent="0.3"/>
    <row r="34" spans="19:28" ht="30.75" customHeight="1" thickTop="1" x14ac:dyDescent="0.25"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9:28" ht="30.75" customHeight="1" x14ac:dyDescent="0.25"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spans="19:28" ht="30.75" customHeight="1" x14ac:dyDescent="0.25"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9:28" ht="30.75" customHeight="1" x14ac:dyDescent="0.25"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spans="19:28" ht="30.75" customHeight="1" x14ac:dyDescent="0.25"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spans="19:28" ht="30.75" customHeight="1" x14ac:dyDescent="0.25">
      <c r="S39" s="36"/>
      <c r="T39" s="36"/>
      <c r="U39" s="36"/>
      <c r="V39" s="36"/>
      <c r="W39" s="36"/>
      <c r="X39" s="36"/>
      <c r="Y39" s="36"/>
      <c r="Z39" s="36"/>
      <c r="AA39" s="36"/>
      <c r="AB39" s="36"/>
    </row>
  </sheetData>
  <mergeCells count="12">
    <mergeCell ref="B3:B4"/>
    <mergeCell ref="K23:V30"/>
    <mergeCell ref="S34:AB39"/>
    <mergeCell ref="D29:G29"/>
    <mergeCell ref="D30:G30"/>
    <mergeCell ref="D24:G24"/>
    <mergeCell ref="D27:G27"/>
    <mergeCell ref="D28:G28"/>
    <mergeCell ref="D26:G26"/>
    <mergeCell ref="D23:G23"/>
    <mergeCell ref="I23:I24"/>
    <mergeCell ref="H23:H24"/>
  </mergeCells>
  <pageMargins left="0.25" right="0.25" top="0.75" bottom="0.75" header="0.3" footer="0.3"/>
  <pageSetup paperSize="9" scale="65" orientation="landscape" r:id="rId1"/>
  <rowBreaks count="1" manualBreakCount="1">
    <brk id="30" min="1" max="22" man="1"/>
  </rowBreaks>
  <colBreaks count="1" manualBreakCount="1">
    <brk id="23" min="2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G14" sqref="G14"/>
    </sheetView>
  </sheetViews>
  <sheetFormatPr defaultRowHeight="15" x14ac:dyDescent="0.25"/>
  <cols>
    <col min="3" max="16" width="11" customWidth="1"/>
  </cols>
  <sheetData>
    <row r="1" spans="1:16" ht="24" customHeight="1" thickTop="1" x14ac:dyDescent="0.35">
      <c r="A1" s="1"/>
      <c r="B1" s="2"/>
      <c r="C1" s="11">
        <v>1</v>
      </c>
      <c r="D1" s="12"/>
      <c r="E1" s="11">
        <v>2</v>
      </c>
      <c r="F1" s="12"/>
      <c r="G1" s="11">
        <v>3</v>
      </c>
      <c r="H1" s="12"/>
      <c r="I1" s="11">
        <v>4</v>
      </c>
      <c r="J1" s="12"/>
      <c r="K1" s="11">
        <v>5</v>
      </c>
      <c r="L1" s="12"/>
      <c r="M1" s="11">
        <v>6</v>
      </c>
      <c r="N1" s="12"/>
      <c r="O1" s="11">
        <v>7</v>
      </c>
      <c r="P1" s="12"/>
    </row>
    <row r="2" spans="1:16" x14ac:dyDescent="0.25">
      <c r="A2" s="3" t="s">
        <v>29</v>
      </c>
      <c r="B2" s="4">
        <v>331</v>
      </c>
      <c r="C2" s="5" t="s">
        <v>30</v>
      </c>
      <c r="D2" s="5">
        <v>356</v>
      </c>
      <c r="E2" s="5" t="s">
        <v>31</v>
      </c>
      <c r="F2" s="5">
        <v>338</v>
      </c>
      <c r="G2" s="5" t="s">
        <v>32</v>
      </c>
      <c r="H2" s="5">
        <v>333</v>
      </c>
      <c r="I2" s="5" t="s">
        <v>33</v>
      </c>
      <c r="J2" s="5">
        <v>332</v>
      </c>
      <c r="K2" s="5" t="s">
        <v>34</v>
      </c>
      <c r="L2" s="5">
        <v>331</v>
      </c>
      <c r="M2" s="5" t="s">
        <v>35</v>
      </c>
      <c r="N2" s="5">
        <v>322</v>
      </c>
      <c r="O2" s="5" t="s">
        <v>36</v>
      </c>
      <c r="P2" s="6">
        <v>320</v>
      </c>
    </row>
    <row r="3" spans="1:16" x14ac:dyDescent="0.2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3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1:16" x14ac:dyDescent="0.25">
      <c r="A8" s="3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3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x14ac:dyDescent="0.2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25">
      <c r="A11" s="3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3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3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3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3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x14ac:dyDescent="0.25">
      <c r="A17" s="3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x14ac:dyDescent="0.25">
      <c r="A18" s="3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</row>
    <row r="19" spans="1:16" x14ac:dyDescent="0.25">
      <c r="A19" s="3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x14ac:dyDescent="0.25">
      <c r="A20" s="3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</row>
    <row r="21" spans="1:16" x14ac:dyDescent="0.25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x14ac:dyDescent="0.25">
      <c r="A22" s="3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6" x14ac:dyDescent="0.25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x14ac:dyDescent="0.25">
      <c r="A24" s="3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16" x14ac:dyDescent="0.25">
      <c r="A25" s="3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x14ac:dyDescent="0.25">
      <c r="A26" s="3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x14ac:dyDescent="0.25">
      <c r="A28" s="3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x14ac:dyDescent="0.25">
      <c r="A29" s="3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x14ac:dyDescent="0.25">
      <c r="A30" s="3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x14ac:dyDescent="0.25">
      <c r="A31" s="3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/>
    </row>
    <row r="32" spans="1:16" x14ac:dyDescent="0.25">
      <c r="A32" s="3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x14ac:dyDescent="0.25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1:16" x14ac:dyDescent="0.25">
      <c r="A34" s="3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x14ac:dyDescent="0.25">
      <c r="A35" s="3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6"/>
    </row>
    <row r="36" spans="1:16" x14ac:dyDescent="0.25">
      <c r="A36" s="3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/>
    </row>
    <row r="37" spans="1:16" x14ac:dyDescent="0.25">
      <c r="A37" s="3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x14ac:dyDescent="0.25">
      <c r="A38" s="3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6"/>
    </row>
    <row r="39" spans="1:16" x14ac:dyDescent="0.25">
      <c r="A39" s="3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"/>
    </row>
    <row r="40" spans="1:16" x14ac:dyDescent="0.25">
      <c r="A40" s="3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</row>
    <row r="41" spans="1:16" x14ac:dyDescent="0.25">
      <c r="A41" s="3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"/>
    </row>
    <row r="42" spans="1:16" x14ac:dyDescent="0.25">
      <c r="A42" s="3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6"/>
    </row>
    <row r="43" spans="1:16" x14ac:dyDescent="0.25">
      <c r="A43" s="3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/>
    </row>
    <row r="44" spans="1:16" x14ac:dyDescent="0.25">
      <c r="A44" s="3"/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</row>
    <row r="45" spans="1:16" ht="15.75" thickBot="1" x14ac:dyDescent="0.3">
      <c r="A45" s="7"/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0"/>
    </row>
    <row r="46" spans="1:16" ht="15.75" thickTop="1" x14ac:dyDescent="0.25"/>
  </sheetData>
  <mergeCells count="7">
    <mergeCell ref="O1:P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hesap</vt:lpstr>
      <vt:lpstr>Sayfa1</vt:lpstr>
      <vt:lpstr>hesap!Yazdırma_Alanı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2019-12-18T07:23:36Z</dcterms:modified>
</cp:coreProperties>
</file>